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400" firstSheet="1" activeTab="1"/>
  </bookViews>
  <sheets>
    <sheet name="一期清单" sheetId="13" state="hidden" r:id="rId1"/>
    <sheet name="Sheet1" sheetId="15" r:id="rId2"/>
  </sheets>
  <definedNames>
    <definedName name="_xlnm.Print_Titles" localSheetId="1">Sheet1!$A:$A,Sheet1!$2:$3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<sst xmlns="http://schemas.openxmlformats.org/spreadsheetml/2006/main" count="245" uniqueCount="155">
  <si>
    <t>(雅园一期）四网合一综合布线工程量清单</t>
  </si>
  <si>
    <t>楼号</t>
  </si>
  <si>
    <t>24芯光缆
（米）</t>
  </si>
  <si>
    <t>48芯光缆
（米）</t>
  </si>
  <si>
    <t>楼层终端箱箱
（套）</t>
  </si>
  <si>
    <t>光缆熔接
（芯）</t>
  </si>
  <si>
    <t>光纤续集盒
（套）</t>
  </si>
  <si>
    <t>SC光尾纤
（根）</t>
  </si>
  <si>
    <t>光纤终端盒
（个）</t>
  </si>
  <si>
    <t>机房光交箱
（套）</t>
  </si>
  <si>
    <t>终端箱位置
（层）</t>
  </si>
  <si>
    <t>备注</t>
  </si>
  <si>
    <t>1#</t>
  </si>
  <si>
    <t>4层</t>
  </si>
  <si>
    <t>共2个单元，每单元管井安装1个配线箱</t>
  </si>
  <si>
    <t>2#</t>
  </si>
  <si>
    <t>4层、13层</t>
  </si>
  <si>
    <t>共2个单元，每单元管井安装2个配线箱</t>
  </si>
  <si>
    <t>3#</t>
  </si>
  <si>
    <t>4#</t>
  </si>
  <si>
    <t>5#</t>
  </si>
  <si>
    <t>12#</t>
  </si>
  <si>
    <t>13#</t>
  </si>
  <si>
    <t>14#</t>
  </si>
  <si>
    <t>15#</t>
  </si>
  <si>
    <t>配套3</t>
  </si>
  <si>
    <t>1层</t>
  </si>
  <si>
    <t>终端放置墙体弱电箱</t>
  </si>
  <si>
    <t>配套4</t>
  </si>
  <si>
    <t>弱电机房</t>
  </si>
  <si>
    <t>地下弱电机房5#楼</t>
  </si>
  <si>
    <t>满足一二期接入总量</t>
  </si>
  <si>
    <t>合计</t>
  </si>
  <si>
    <t>(雅园一期）四网合一综合布线费用清单</t>
  </si>
  <si>
    <t>序号</t>
  </si>
  <si>
    <t>项目名称</t>
  </si>
  <si>
    <t>规格</t>
  </si>
  <si>
    <t>数量</t>
  </si>
  <si>
    <t>单位</t>
  </si>
  <si>
    <t>单价</t>
  </si>
  <si>
    <t>电信级光缆</t>
  </si>
  <si>
    <t>国标24芯</t>
  </si>
  <si>
    <t>米</t>
  </si>
  <si>
    <t>线损耗15%</t>
  </si>
  <si>
    <t>国标48芯</t>
  </si>
  <si>
    <t>楼层终端箱</t>
  </si>
  <si>
    <t>4网合一</t>
  </si>
  <si>
    <t>套</t>
  </si>
  <si>
    <t>光缆续接盒</t>
  </si>
  <si>
    <t>48芯</t>
  </si>
  <si>
    <t>尾纤</t>
  </si>
  <si>
    <t>SC电信级3m</t>
  </si>
  <si>
    <t>根</t>
  </si>
  <si>
    <t>主光交箱</t>
  </si>
  <si>
    <t>SC满配</t>
  </si>
  <si>
    <t>光缆铺设</t>
  </si>
  <si>
    <t>桥架布放</t>
  </si>
  <si>
    <t>公里</t>
  </si>
  <si>
    <t>光缆熔接</t>
  </si>
  <si>
    <t>项</t>
  </si>
  <si>
    <t>终端盒</t>
  </si>
  <si>
    <t>个</t>
  </si>
  <si>
    <t>含税1%</t>
  </si>
  <si>
    <t>怀来县乡镇集中式饮用水水源地监测数据报表</t>
  </si>
  <si>
    <t>省份</t>
  </si>
  <si>
    <t>市（地级）</t>
  </si>
  <si>
    <t>县（区）</t>
  </si>
  <si>
    <t>乡镇</t>
  </si>
  <si>
    <t>村庄名称</t>
  </si>
  <si>
    <t>点位名称</t>
  </si>
  <si>
    <r>
      <rPr>
        <b/>
        <sz val="14"/>
        <rFont val="宋体"/>
        <charset val="134"/>
      </rPr>
      <t>经度</t>
    </r>
    <r>
      <rPr>
        <b/>
        <sz val="14"/>
        <rFont val="Times New Roman"/>
        <charset val="134"/>
      </rPr>
      <t>(°)</t>
    </r>
  </si>
  <si>
    <r>
      <rPr>
        <b/>
        <sz val="14"/>
        <rFont val="宋体"/>
        <charset val="134"/>
      </rPr>
      <t>纬度</t>
    </r>
    <r>
      <rPr>
        <b/>
        <sz val="14"/>
        <rFont val="Times New Roman"/>
        <charset val="134"/>
      </rPr>
      <t>(°)</t>
    </r>
  </si>
  <si>
    <r>
      <rPr>
        <b/>
        <sz val="14"/>
        <rFont val="宋体"/>
        <charset val="134"/>
      </rPr>
      <t>供水服务人口（人）</t>
    </r>
  </si>
  <si>
    <r>
      <rPr>
        <b/>
        <sz val="14"/>
        <rFont val="宋体"/>
        <charset val="134"/>
      </rPr>
      <t>设计日供水量（吨</t>
    </r>
    <r>
      <rPr>
        <b/>
        <sz val="14"/>
        <rFont val="Times New Roman"/>
        <charset val="134"/>
      </rPr>
      <t>/</t>
    </r>
    <r>
      <rPr>
        <b/>
        <sz val="14"/>
        <rFont val="宋体"/>
        <charset val="134"/>
      </rPr>
      <t>天）</t>
    </r>
  </si>
  <si>
    <r>
      <rPr>
        <b/>
        <sz val="14"/>
        <rFont val="宋体"/>
        <charset val="134"/>
      </rPr>
      <t>监测时间</t>
    </r>
  </si>
  <si>
    <r>
      <rPr>
        <b/>
        <sz val="14"/>
        <rFont val="宋体"/>
        <charset val="134"/>
      </rPr>
      <t>色</t>
    </r>
  </si>
  <si>
    <r>
      <rPr>
        <b/>
        <sz val="14"/>
        <rFont val="宋体"/>
        <charset val="134"/>
      </rPr>
      <t>嗅和味</t>
    </r>
  </si>
  <si>
    <r>
      <rPr>
        <b/>
        <sz val="14"/>
        <rFont val="宋体"/>
        <charset val="134"/>
      </rPr>
      <t>浑浊度</t>
    </r>
  </si>
  <si>
    <r>
      <rPr>
        <b/>
        <sz val="14"/>
        <rFont val="宋体"/>
        <charset val="134"/>
      </rPr>
      <t>肉眼可见物</t>
    </r>
  </si>
  <si>
    <t>pH</t>
  </si>
  <si>
    <r>
      <rPr>
        <b/>
        <sz val="14"/>
        <rFont val="宋体"/>
        <charset val="134"/>
      </rPr>
      <t>总硬度</t>
    </r>
  </si>
  <si>
    <r>
      <rPr>
        <b/>
        <sz val="14"/>
        <rFont val="宋体"/>
        <charset val="134"/>
      </rPr>
      <t>溶解性固体</t>
    </r>
  </si>
  <si>
    <r>
      <rPr>
        <b/>
        <sz val="14"/>
        <rFont val="宋体"/>
        <charset val="134"/>
      </rPr>
      <t>硫酸盐</t>
    </r>
  </si>
  <si>
    <r>
      <rPr>
        <b/>
        <sz val="14"/>
        <rFont val="宋体"/>
        <charset val="134"/>
      </rPr>
      <t>氯化物</t>
    </r>
  </si>
  <si>
    <r>
      <rPr>
        <b/>
        <sz val="14"/>
        <rFont val="宋体"/>
        <charset val="134"/>
      </rPr>
      <t>铁</t>
    </r>
  </si>
  <si>
    <r>
      <rPr>
        <b/>
        <sz val="14"/>
        <rFont val="宋体"/>
        <charset val="134"/>
      </rPr>
      <t>锰</t>
    </r>
  </si>
  <si>
    <r>
      <rPr>
        <b/>
        <sz val="14"/>
        <rFont val="宋体"/>
        <charset val="134"/>
      </rPr>
      <t>铜</t>
    </r>
  </si>
  <si>
    <r>
      <rPr>
        <b/>
        <sz val="14"/>
        <rFont val="宋体"/>
        <charset val="134"/>
      </rPr>
      <t>锌</t>
    </r>
  </si>
  <si>
    <r>
      <rPr>
        <b/>
        <sz val="14"/>
        <rFont val="宋体"/>
        <charset val="134"/>
      </rPr>
      <t>铝</t>
    </r>
  </si>
  <si>
    <r>
      <rPr>
        <b/>
        <sz val="14"/>
        <rFont val="宋体"/>
        <charset val="134"/>
      </rPr>
      <t>挥发酚</t>
    </r>
  </si>
  <si>
    <r>
      <rPr>
        <b/>
        <sz val="14"/>
        <rFont val="宋体"/>
        <charset val="134"/>
      </rPr>
      <t>阴离子表面活性剂</t>
    </r>
  </si>
  <si>
    <r>
      <rPr>
        <b/>
        <sz val="14"/>
        <rFont val="宋体"/>
        <charset val="134"/>
      </rPr>
      <t>耗氧量</t>
    </r>
  </si>
  <si>
    <r>
      <rPr>
        <b/>
        <sz val="14"/>
        <rFont val="宋体"/>
        <charset val="134"/>
      </rPr>
      <t>硝酸盐</t>
    </r>
  </si>
  <si>
    <r>
      <rPr>
        <b/>
        <sz val="14"/>
        <rFont val="宋体"/>
        <charset val="134"/>
      </rPr>
      <t>亚硝酸盐</t>
    </r>
  </si>
  <si>
    <r>
      <rPr>
        <b/>
        <sz val="14"/>
        <rFont val="宋体"/>
        <charset val="134"/>
      </rPr>
      <t>氨氮</t>
    </r>
  </si>
  <si>
    <r>
      <rPr>
        <b/>
        <sz val="14"/>
        <rFont val="宋体"/>
        <charset val="134"/>
      </rPr>
      <t>硫化物</t>
    </r>
  </si>
  <si>
    <r>
      <rPr>
        <b/>
        <sz val="14"/>
        <rFont val="宋体"/>
        <charset val="134"/>
      </rPr>
      <t>钠</t>
    </r>
  </si>
  <si>
    <r>
      <rPr>
        <b/>
        <sz val="14"/>
        <rFont val="宋体"/>
        <charset val="134"/>
      </rPr>
      <t>氟化物</t>
    </r>
  </si>
  <si>
    <r>
      <rPr>
        <b/>
        <sz val="14"/>
        <rFont val="宋体"/>
        <charset val="134"/>
      </rPr>
      <t>氰化物</t>
    </r>
  </si>
  <si>
    <r>
      <rPr>
        <b/>
        <sz val="14"/>
        <rFont val="宋体"/>
        <charset val="134"/>
      </rPr>
      <t>碘化物</t>
    </r>
  </si>
  <si>
    <r>
      <rPr>
        <b/>
        <sz val="14"/>
        <rFont val="宋体"/>
        <charset val="134"/>
      </rPr>
      <t>汞</t>
    </r>
  </si>
  <si>
    <r>
      <rPr>
        <b/>
        <sz val="14"/>
        <rFont val="宋体"/>
        <charset val="134"/>
      </rPr>
      <t>砷</t>
    </r>
  </si>
  <si>
    <r>
      <rPr>
        <b/>
        <sz val="14"/>
        <rFont val="宋体"/>
        <charset val="134"/>
      </rPr>
      <t>硒</t>
    </r>
  </si>
  <si>
    <r>
      <rPr>
        <b/>
        <sz val="14"/>
        <rFont val="宋体"/>
        <charset val="134"/>
      </rPr>
      <t>镉</t>
    </r>
  </si>
  <si>
    <r>
      <rPr>
        <b/>
        <sz val="14"/>
        <rFont val="宋体"/>
        <charset val="134"/>
      </rPr>
      <t>铬六价</t>
    </r>
  </si>
  <si>
    <r>
      <rPr>
        <b/>
        <sz val="14"/>
        <rFont val="宋体"/>
        <charset val="134"/>
      </rPr>
      <t>铅</t>
    </r>
  </si>
  <si>
    <r>
      <rPr>
        <b/>
        <sz val="14"/>
        <rFont val="宋体"/>
        <charset val="134"/>
      </rPr>
      <t>总大肠菌群</t>
    </r>
  </si>
  <si>
    <r>
      <rPr>
        <b/>
        <sz val="14"/>
        <rFont val="宋体"/>
        <charset val="134"/>
      </rPr>
      <t>菌落总数</t>
    </r>
  </si>
  <si>
    <r>
      <rPr>
        <b/>
        <sz val="14"/>
        <rFont val="宋体"/>
        <charset val="134"/>
      </rPr>
      <t>三氯甲烷</t>
    </r>
  </si>
  <si>
    <r>
      <rPr>
        <b/>
        <sz val="14"/>
        <rFont val="宋体"/>
        <charset val="134"/>
      </rPr>
      <t>四氯化碳</t>
    </r>
  </si>
  <si>
    <r>
      <rPr>
        <b/>
        <sz val="14"/>
        <rFont val="宋体"/>
        <charset val="134"/>
      </rPr>
      <t>苯</t>
    </r>
  </si>
  <si>
    <r>
      <rPr>
        <b/>
        <sz val="14"/>
        <rFont val="宋体"/>
        <charset val="134"/>
      </rPr>
      <t>甲苯</t>
    </r>
  </si>
  <si>
    <r>
      <rPr>
        <b/>
        <sz val="14"/>
        <rFont val="宋体"/>
        <charset val="134"/>
      </rPr>
      <t>总</t>
    </r>
    <r>
      <rPr>
        <b/>
        <sz val="14"/>
        <rFont val="Times New Roman"/>
        <charset val="134"/>
      </rPr>
      <t>α</t>
    </r>
    <r>
      <rPr>
        <b/>
        <sz val="14"/>
        <rFont val="宋体"/>
        <charset val="134"/>
      </rPr>
      <t>放射性</t>
    </r>
  </si>
  <si>
    <r>
      <rPr>
        <b/>
        <sz val="14"/>
        <rFont val="宋体"/>
        <charset val="134"/>
      </rPr>
      <t>总</t>
    </r>
    <r>
      <rPr>
        <b/>
        <sz val="14"/>
        <rFont val="Times New Roman"/>
        <charset val="134"/>
      </rPr>
      <t>β</t>
    </r>
    <r>
      <rPr>
        <b/>
        <sz val="14"/>
        <rFont val="宋体"/>
        <charset val="134"/>
      </rPr>
      <t>放射性</t>
    </r>
  </si>
  <si>
    <r>
      <rPr>
        <b/>
        <sz val="14"/>
        <rFont val="宋体"/>
        <charset val="134"/>
      </rPr>
      <t>特征污染物</t>
    </r>
    <r>
      <rPr>
        <b/>
        <sz val="14"/>
        <rFont val="Times New Roman"/>
        <charset val="134"/>
      </rPr>
      <t>XX</t>
    </r>
  </si>
  <si>
    <t>特征污染物XX</t>
  </si>
  <si>
    <t>水质类别</t>
  </si>
  <si>
    <r>
      <rPr>
        <b/>
        <sz val="14"/>
        <rFont val="宋体"/>
        <charset val="134"/>
      </rPr>
      <t>年</t>
    </r>
  </si>
  <si>
    <r>
      <rPr>
        <b/>
        <sz val="14"/>
        <rFont val="宋体"/>
        <charset val="134"/>
      </rPr>
      <t>月</t>
    </r>
  </si>
  <si>
    <r>
      <rPr>
        <b/>
        <sz val="14"/>
        <rFont val="宋体"/>
        <charset val="134"/>
      </rPr>
      <t>日</t>
    </r>
  </si>
  <si>
    <t>NTU</t>
  </si>
  <si>
    <r>
      <rPr>
        <b/>
        <sz val="14"/>
        <rFont val="Times New Roman"/>
        <charset val="134"/>
      </rPr>
      <t>(</t>
    </r>
    <r>
      <rPr>
        <b/>
        <sz val="14"/>
        <rFont val="宋体"/>
        <charset val="134"/>
      </rPr>
      <t>无量纲</t>
    </r>
    <r>
      <rPr>
        <b/>
        <sz val="14"/>
        <rFont val="Times New Roman"/>
        <charset val="134"/>
      </rPr>
      <t>)</t>
    </r>
  </si>
  <si>
    <t>(mg/L)</t>
  </si>
  <si>
    <r>
      <rPr>
        <b/>
        <sz val="14"/>
        <rFont val="Times New Roman"/>
        <charset val="134"/>
      </rPr>
      <t>(MPN/100ml</t>
    </r>
    <r>
      <rPr>
        <b/>
        <sz val="14"/>
        <rFont val="宋体"/>
        <charset val="134"/>
      </rPr>
      <t>或</t>
    </r>
    <r>
      <rPr>
        <b/>
        <sz val="14"/>
        <rFont val="Times New Roman"/>
        <charset val="134"/>
      </rPr>
      <t>CFU/100ml)</t>
    </r>
  </si>
  <si>
    <t>CFU/mL</t>
  </si>
  <si>
    <t>μg/L</t>
  </si>
  <si>
    <t>Bq/L</t>
  </si>
  <si>
    <t>河北省</t>
  </si>
  <si>
    <t>张家口市</t>
  </si>
  <si>
    <t>怀来县</t>
  </si>
  <si>
    <t>大黄庄镇</t>
  </si>
  <si>
    <t>朱官屯村</t>
  </si>
  <si>
    <t>怀来县城区第一水源地（朱官屯）</t>
  </si>
  <si>
    <t>无</t>
  </si>
  <si>
    <t>0.3L</t>
  </si>
  <si>
    <t>0.00082L</t>
  </si>
  <si>
    <t>0.0003L</t>
  </si>
  <si>
    <t>0.05L</t>
  </si>
  <si>
    <t>0.003L</t>
  </si>
  <si>
    <t>0.025L</t>
  </si>
  <si>
    <t>0.002L</t>
  </si>
  <si>
    <r>
      <rPr>
        <sz val="18"/>
        <rFont val="宋体"/>
        <charset val="134"/>
      </rPr>
      <t>0.00004</t>
    </r>
    <r>
      <rPr>
        <sz val="18"/>
        <color rgb="FF000000"/>
        <rFont val="Times New Roman"/>
        <charset val="134"/>
      </rPr>
      <t>L</t>
    </r>
  </si>
  <si>
    <r>
      <rPr>
        <sz val="18"/>
        <rFont val="宋体"/>
        <charset val="134"/>
      </rPr>
      <t>0.0003</t>
    </r>
    <r>
      <rPr>
        <sz val="18"/>
        <color rgb="FF000000"/>
        <rFont val="Times New Roman"/>
        <charset val="134"/>
      </rPr>
      <t>L</t>
    </r>
  </si>
  <si>
    <t>0.0004L</t>
  </si>
  <si>
    <t>0.00005L</t>
  </si>
  <si>
    <t>0.004L</t>
  </si>
  <si>
    <t>2L</t>
  </si>
  <si>
    <t>1.4L</t>
  </si>
  <si>
    <t>1.5L</t>
  </si>
  <si>
    <t>0.043L</t>
  </si>
  <si>
    <t>生活饮用水</t>
  </si>
  <si>
    <t>存瑞镇</t>
  </si>
  <si>
    <t>窑子头村</t>
  </si>
  <si>
    <t>怀来县城区第二水源地（窑子头）</t>
  </si>
  <si>
    <r>
      <rPr>
        <sz val="18"/>
        <rFont val="宋体"/>
        <charset val="134"/>
      </rPr>
      <t>0.00082</t>
    </r>
    <r>
      <rPr>
        <sz val="18"/>
        <rFont val="Times New Roman"/>
        <charset val="134"/>
      </rPr>
      <t>L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</si>
</sst>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</numFmts>
  <fonts count="32">
    <font>
      <sz val="11"/>
      <color theme="1"/>
      <name val="宋体"/>
      <charset val="162"/>
      <scheme val="minor"/>
    </font>
    <font>
      <sz val="16"/>
      <name val="Times New Roman"/>
      <charset val="134"/>
    </font>
    <font>
      <b/>
      <sz val="14"/>
      <name val="Times New Roman"/>
      <charset val="134"/>
    </font>
    <font>
      <sz val="18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8"/>
      <name val="Times New Roman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8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8">
    <xf numFmtId="0" fontId="0" fillId="0" borderId="0" xfId="0"/>
    <xf numFmtId="0" fontId="1" fillId="0" borderId="0" xfId="54" applyFont="1" applyFill="1" applyBorder="1" applyAlignment="1">
      <alignment vertical="center"/>
    </xf>
    <xf numFmtId="0" fontId="2" fillId="0" borderId="0" xfId="54" applyFont="1" applyFill="1" applyBorder="1" applyAlignment="1">
      <alignment horizontal="center" vertical="center" wrapText="1"/>
    </xf>
    <xf numFmtId="0" fontId="3" fillId="0" borderId="0" xfId="54" applyFont="1" applyFill="1" applyBorder="1" applyAlignment="1">
      <alignment horizontal="center" vertical="center" wrapText="1"/>
    </xf>
    <xf numFmtId="0" fontId="4" fillId="0" borderId="0" xfId="54" applyFont="1" applyFill="1" applyBorder="1" applyAlignment="1">
      <alignment horizontal="center" vertical="center"/>
    </xf>
    <xf numFmtId="0" fontId="4" fillId="0" borderId="0" xfId="54" applyFont="1" applyFill="1" applyBorder="1" applyAlignment="1">
      <alignment horizontal="center" vertical="center" wrapText="1"/>
    </xf>
    <xf numFmtId="0" fontId="1" fillId="0" borderId="0" xfId="54" applyFont="1" applyFill="1" applyBorder="1" applyAlignment="1">
      <alignment horizontal="center" vertical="center"/>
    </xf>
    <xf numFmtId="0" fontId="1" fillId="0" borderId="0" xfId="54" applyFont="1" applyFill="1" applyBorder="1" applyAlignment="1">
      <alignment horizontal="center" vertical="center" wrapText="1"/>
    </xf>
    <xf numFmtId="0" fontId="5" fillId="0" borderId="0" xfId="54" applyFont="1" applyFill="1" applyBorder="1" applyAlignment="1">
      <alignment vertical="center"/>
    </xf>
    <xf numFmtId="0" fontId="5" fillId="0" borderId="1" xfId="54" applyFont="1" applyFill="1" applyBorder="1" applyAlignment="1">
      <alignment vertical="center"/>
    </xf>
    <xf numFmtId="0" fontId="6" fillId="0" borderId="2" xfId="54" applyFont="1" applyFill="1" applyBorder="1" applyAlignment="1">
      <alignment horizontal="center" vertical="center" wrapText="1"/>
    </xf>
    <xf numFmtId="0" fontId="2" fillId="0" borderId="2" xfId="54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2" fillId="0" borderId="3" xfId="54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 wrapText="1"/>
    </xf>
    <xf numFmtId="0" fontId="7" fillId="0" borderId="2" xfId="54" applyFont="1" applyFill="1" applyBorder="1" applyAlignment="1">
      <alignment horizontal="center" vertical="center"/>
    </xf>
    <xf numFmtId="0" fontId="7" fillId="0" borderId="2" xfId="54" applyFont="1" applyFill="1" applyBorder="1" applyAlignment="1">
      <alignment horizontal="center" vertical="center" wrapText="1"/>
    </xf>
    <xf numFmtId="176" fontId="3" fillId="0" borderId="2" xfId="54" applyNumberFormat="1" applyFont="1" applyFill="1" applyBorder="1" applyAlignment="1">
      <alignment horizontal="center" vertical="center" wrapText="1"/>
    </xf>
    <xf numFmtId="0" fontId="8" fillId="0" borderId="0" xfId="52">
      <alignment vertical="center"/>
    </xf>
    <xf numFmtId="0" fontId="8" fillId="0" borderId="2" xfId="52" applyBorder="1" applyAlignment="1">
      <alignment horizontal="center" vertical="center"/>
    </xf>
    <xf numFmtId="0" fontId="8" fillId="0" borderId="2" xfId="52" applyBorder="1" applyAlignment="1">
      <alignment horizontal="center" vertical="center" wrapText="1"/>
    </xf>
    <xf numFmtId="0" fontId="9" fillId="2" borderId="2" xfId="52" applyFont="1" applyFill="1" applyBorder="1" applyAlignment="1">
      <alignment horizontal="center" vertical="center"/>
    </xf>
    <xf numFmtId="0" fontId="8" fillId="0" borderId="0" xfId="52" applyBorder="1" applyAlignment="1">
      <alignment horizontal="center" vertical="center"/>
    </xf>
    <xf numFmtId="9" fontId="8" fillId="0" borderId="2" xfId="52" applyNumberFormat="1" applyBorder="1" applyAlignment="1">
      <alignment horizontal="center" vertical="center"/>
    </xf>
    <xf numFmtId="0" fontId="8" fillId="0" borderId="4" xfId="52" applyBorder="1" applyAlignment="1">
      <alignment horizontal="center" vertical="center"/>
    </xf>
    <xf numFmtId="0" fontId="8" fillId="0" borderId="5" xfId="52" applyBorder="1" applyAlignment="1">
      <alignment horizontal="center" vertical="center"/>
    </xf>
    <xf numFmtId="0" fontId="8" fillId="0" borderId="6" xfId="52" applyBorder="1" applyAlignment="1">
      <alignment horizontal="center" vertical="center"/>
    </xf>
    <xf numFmtId="0" fontId="8" fillId="0" borderId="7" xfId="52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3 2" xfId="50"/>
    <cellStyle name="常规 15 2" xfId="51"/>
    <cellStyle name="常规 2" xfId="52"/>
    <cellStyle name="常规 2 2 2" xfId="53"/>
    <cellStyle name="常规 3" xfId="54"/>
    <cellStyle name="常规 36" xfId="55"/>
    <cellStyle name="常规 38" xfId="56"/>
    <cellStyle name="常规 38 2" xfId="57"/>
    <cellStyle name="常规 39" xfId="58"/>
    <cellStyle name="常规 7" xfId="59"/>
    <cellStyle name="常规 8" xfId="60"/>
    <cellStyle name="常规 9" xfId="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opLeftCell="A16" workbookViewId="0">
      <selection activeCell="K20" sqref="K20"/>
    </sheetView>
  </sheetViews>
  <sheetFormatPr defaultColWidth="9" defaultRowHeight="14"/>
  <cols>
    <col min="1" max="1" width="7.62727272727273" style="18" customWidth="1"/>
    <col min="2" max="2" width="11.1272727272727" style="18" customWidth="1"/>
    <col min="3" max="3" width="10.7545454545455" style="18" customWidth="1"/>
    <col min="4" max="4" width="12.1272727272727" style="18" customWidth="1"/>
    <col min="5" max="7" width="11.1272727272727" style="18" customWidth="1"/>
    <col min="8" max="8" width="10.5" style="18" customWidth="1"/>
    <col min="9" max="9" width="10.8727272727273" style="18" customWidth="1"/>
    <col min="10" max="10" width="16" style="18" customWidth="1"/>
    <col min="11" max="11" width="33.6272727272727" style="18" customWidth="1"/>
    <col min="12" max="16384" width="9" style="18"/>
  </cols>
  <sheetData>
    <row r="1" ht="28.5" customHeight="1" spans="1:1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ht="33" customHeight="1" spans="1:13">
      <c r="A2" s="19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19" t="s">
        <v>11</v>
      </c>
      <c r="M2" s="27"/>
    </row>
    <row r="3" ht="24.95" customHeight="1" spans="1:11">
      <c r="A3" s="21" t="s">
        <v>12</v>
      </c>
      <c r="B3" s="19">
        <v>487.2</v>
      </c>
      <c r="C3" s="19"/>
      <c r="D3" s="19">
        <v>2</v>
      </c>
      <c r="E3" s="19">
        <v>96</v>
      </c>
      <c r="F3" s="19">
        <v>1</v>
      </c>
      <c r="G3" s="19">
        <v>24</v>
      </c>
      <c r="H3" s="19"/>
      <c r="I3" s="19"/>
      <c r="J3" s="19" t="s">
        <v>13</v>
      </c>
      <c r="K3" s="19" t="s">
        <v>14</v>
      </c>
    </row>
    <row r="4" ht="24.95" customHeight="1" spans="1:11">
      <c r="A4" s="21" t="s">
        <v>15</v>
      </c>
      <c r="B4" s="19">
        <v>220.4</v>
      </c>
      <c r="C4" s="19">
        <v>284.2</v>
      </c>
      <c r="D4" s="19">
        <v>4</v>
      </c>
      <c r="E4" s="19">
        <v>120</v>
      </c>
      <c r="F4" s="19">
        <v>1</v>
      </c>
      <c r="G4" s="19">
        <v>48</v>
      </c>
      <c r="H4" s="19"/>
      <c r="I4" s="19"/>
      <c r="J4" s="19" t="s">
        <v>16</v>
      </c>
      <c r="K4" s="19" t="s">
        <v>17</v>
      </c>
    </row>
    <row r="5" ht="24.95" customHeight="1" spans="1:11">
      <c r="A5" s="21" t="s">
        <v>18</v>
      </c>
      <c r="B5" s="19">
        <v>220.4</v>
      </c>
      <c r="C5" s="19">
        <v>319</v>
      </c>
      <c r="D5" s="19">
        <v>4</v>
      </c>
      <c r="E5" s="19">
        <v>120</v>
      </c>
      <c r="F5" s="19">
        <v>1</v>
      </c>
      <c r="G5" s="19">
        <v>48</v>
      </c>
      <c r="H5" s="19"/>
      <c r="I5" s="19"/>
      <c r="J5" s="19" t="s">
        <v>16</v>
      </c>
      <c r="K5" s="19" t="s">
        <v>17</v>
      </c>
    </row>
    <row r="6" ht="24.95" customHeight="1" spans="1:11">
      <c r="A6" s="21" t="s">
        <v>19</v>
      </c>
      <c r="B6" s="19">
        <v>220.4</v>
      </c>
      <c r="C6" s="19">
        <v>201.55</v>
      </c>
      <c r="D6" s="19">
        <v>4</v>
      </c>
      <c r="E6" s="19">
        <v>120</v>
      </c>
      <c r="F6" s="19">
        <v>1</v>
      </c>
      <c r="G6" s="19">
        <v>48</v>
      </c>
      <c r="H6" s="19"/>
      <c r="I6" s="19"/>
      <c r="J6" s="19" t="s">
        <v>16</v>
      </c>
      <c r="K6" s="19" t="s">
        <v>17</v>
      </c>
    </row>
    <row r="7" ht="24.95" customHeight="1" spans="1:11">
      <c r="A7" s="21" t="s">
        <v>20</v>
      </c>
      <c r="B7" s="19">
        <v>220.4</v>
      </c>
      <c r="C7" s="19">
        <v>59.45</v>
      </c>
      <c r="D7" s="19">
        <v>4</v>
      </c>
      <c r="E7" s="19">
        <v>120</v>
      </c>
      <c r="F7" s="19">
        <v>1</v>
      </c>
      <c r="G7" s="19">
        <v>48</v>
      </c>
      <c r="H7" s="19"/>
      <c r="I7" s="19"/>
      <c r="J7" s="19" t="s">
        <v>16</v>
      </c>
      <c r="K7" s="19" t="s">
        <v>17</v>
      </c>
    </row>
    <row r="8" ht="24.95" customHeight="1" spans="1:11">
      <c r="A8" s="21" t="s">
        <v>21</v>
      </c>
      <c r="B8" s="19">
        <v>220.4</v>
      </c>
      <c r="C8" s="19">
        <v>207.35</v>
      </c>
      <c r="D8" s="19">
        <v>4</v>
      </c>
      <c r="E8" s="19">
        <v>120</v>
      </c>
      <c r="F8" s="19">
        <v>1</v>
      </c>
      <c r="G8" s="19">
        <v>48</v>
      </c>
      <c r="H8" s="19"/>
      <c r="I8" s="19"/>
      <c r="J8" s="19" t="s">
        <v>16</v>
      </c>
      <c r="K8" s="19" t="s">
        <v>17</v>
      </c>
    </row>
    <row r="9" ht="24.95" customHeight="1" spans="1:11">
      <c r="A9" s="21" t="s">
        <v>22</v>
      </c>
      <c r="B9" s="19">
        <v>220.4</v>
      </c>
      <c r="C9" s="19">
        <v>256.65</v>
      </c>
      <c r="D9" s="19">
        <v>4</v>
      </c>
      <c r="E9" s="19">
        <v>120</v>
      </c>
      <c r="F9" s="19">
        <v>1</v>
      </c>
      <c r="G9" s="19">
        <v>48</v>
      </c>
      <c r="H9" s="19"/>
      <c r="I9" s="19"/>
      <c r="J9" s="19" t="s">
        <v>16</v>
      </c>
      <c r="K9" s="19" t="s">
        <v>17</v>
      </c>
    </row>
    <row r="10" ht="24.95" customHeight="1" spans="1:11">
      <c r="A10" s="21" t="s">
        <v>23</v>
      </c>
      <c r="B10" s="19">
        <v>220.4</v>
      </c>
      <c r="C10" s="19">
        <v>279.85</v>
      </c>
      <c r="D10" s="19">
        <v>4</v>
      </c>
      <c r="E10" s="19">
        <v>120</v>
      </c>
      <c r="F10" s="19">
        <v>1</v>
      </c>
      <c r="G10" s="19">
        <v>48</v>
      </c>
      <c r="H10" s="19"/>
      <c r="I10" s="19"/>
      <c r="J10" s="19" t="s">
        <v>16</v>
      </c>
      <c r="K10" s="19" t="s">
        <v>17</v>
      </c>
    </row>
    <row r="11" ht="24.95" customHeight="1" spans="1:11">
      <c r="A11" s="21" t="s">
        <v>24</v>
      </c>
      <c r="B11" s="19">
        <v>220.4</v>
      </c>
      <c r="C11" s="19">
        <v>279.85</v>
      </c>
      <c r="D11" s="19">
        <v>4</v>
      </c>
      <c r="E11" s="19">
        <v>120</v>
      </c>
      <c r="F11" s="19">
        <v>1</v>
      </c>
      <c r="G11" s="19">
        <v>48</v>
      </c>
      <c r="H11" s="19"/>
      <c r="I11" s="19"/>
      <c r="J11" s="19" t="s">
        <v>16</v>
      </c>
      <c r="K11" s="19" t="s">
        <v>17</v>
      </c>
    </row>
    <row r="12" ht="24.95" customHeight="1" spans="1:11">
      <c r="A12" s="19" t="s">
        <v>25</v>
      </c>
      <c r="B12" s="19">
        <v>79.75</v>
      </c>
      <c r="C12" s="19"/>
      <c r="D12" s="19"/>
      <c r="E12" s="19">
        <v>8</v>
      </c>
      <c r="F12" s="19"/>
      <c r="G12" s="19">
        <v>4</v>
      </c>
      <c r="H12" s="19">
        <v>1</v>
      </c>
      <c r="I12" s="19"/>
      <c r="J12" s="19" t="s">
        <v>26</v>
      </c>
      <c r="K12" s="19" t="s">
        <v>27</v>
      </c>
    </row>
    <row r="13" ht="24.95" customHeight="1" spans="1:11">
      <c r="A13" s="19" t="s">
        <v>28</v>
      </c>
      <c r="B13" s="19">
        <v>181.25</v>
      </c>
      <c r="C13" s="19"/>
      <c r="D13" s="19"/>
      <c r="E13" s="19">
        <v>16</v>
      </c>
      <c r="F13" s="19"/>
      <c r="G13" s="19">
        <v>8</v>
      </c>
      <c r="H13" s="19">
        <v>1</v>
      </c>
      <c r="I13" s="19"/>
      <c r="J13" s="19" t="s">
        <v>26</v>
      </c>
      <c r="K13" s="19" t="s">
        <v>27</v>
      </c>
    </row>
    <row r="14" ht="24.95" customHeight="1" spans="1:11">
      <c r="A14" s="19" t="s">
        <v>29</v>
      </c>
      <c r="B14" s="19"/>
      <c r="C14" s="19"/>
      <c r="D14" s="19"/>
      <c r="E14" s="19">
        <v>880</v>
      </c>
      <c r="F14" s="19"/>
      <c r="G14" s="19"/>
      <c r="H14" s="19"/>
      <c r="I14" s="19">
        <v>1</v>
      </c>
      <c r="J14" s="19" t="s">
        <v>30</v>
      </c>
      <c r="K14" s="19" t="s">
        <v>31</v>
      </c>
    </row>
    <row r="15" ht="25.5" customHeight="1" spans="1:11">
      <c r="A15" s="19" t="s">
        <v>32</v>
      </c>
      <c r="B15" s="19">
        <f>SUM(B3:B14)</f>
        <v>2511.4</v>
      </c>
      <c r="C15" s="19">
        <f>SUM(C4:C14)</f>
        <v>1887.9</v>
      </c>
      <c r="D15" s="19">
        <f>SUM(D3:D14)</f>
        <v>34</v>
      </c>
      <c r="E15" s="19">
        <f>SUM(E3:E14)</f>
        <v>1960</v>
      </c>
      <c r="F15" s="19">
        <f>SUM(F3:F14)</f>
        <v>9</v>
      </c>
      <c r="G15" s="19">
        <f>SUM(G3:G14)</f>
        <v>420</v>
      </c>
      <c r="H15" s="19">
        <v>4</v>
      </c>
      <c r="I15" s="19">
        <f>SUM(I14)</f>
        <v>1</v>
      </c>
      <c r="J15" s="19"/>
      <c r="K15" s="19"/>
    </row>
    <row r="19" ht="28.5" customHeight="1" spans="1:7">
      <c r="A19" s="19" t="s">
        <v>33</v>
      </c>
      <c r="B19" s="19"/>
      <c r="C19" s="19"/>
      <c r="D19" s="19"/>
      <c r="E19" s="19"/>
      <c r="F19" s="19"/>
      <c r="G19" s="19"/>
    </row>
    <row r="20" ht="24.95" customHeight="1" spans="1:8">
      <c r="A20" s="19" t="s">
        <v>34</v>
      </c>
      <c r="B20" s="19" t="s">
        <v>35</v>
      </c>
      <c r="C20" s="19" t="s">
        <v>36</v>
      </c>
      <c r="D20" s="19" t="s">
        <v>37</v>
      </c>
      <c r="E20" s="19" t="s">
        <v>38</v>
      </c>
      <c r="F20" s="19" t="s">
        <v>39</v>
      </c>
      <c r="G20" s="19" t="s">
        <v>32</v>
      </c>
      <c r="H20" s="22"/>
    </row>
    <row r="21" ht="24.95" customHeight="1" spans="1:8">
      <c r="A21" s="19">
        <v>1</v>
      </c>
      <c r="B21" s="19" t="s">
        <v>40</v>
      </c>
      <c r="C21" s="19" t="s">
        <v>41</v>
      </c>
      <c r="D21" s="19">
        <f>B3+B4+B5+B6+B7+B8+B9+B10+B11+B12+B13</f>
        <v>2511.4</v>
      </c>
      <c r="E21" s="19" t="s">
        <v>42</v>
      </c>
      <c r="F21" s="19">
        <v>1.2</v>
      </c>
      <c r="G21" s="19">
        <f>F21*D21</f>
        <v>3013.68</v>
      </c>
      <c r="H21" s="22"/>
    </row>
    <row r="22" ht="24.95" customHeight="1" spans="1:8">
      <c r="A22" s="19">
        <v>2</v>
      </c>
      <c r="B22" s="19" t="s">
        <v>43</v>
      </c>
      <c r="C22" s="23"/>
      <c r="D22" s="19">
        <f>D21*0.15</f>
        <v>376.71</v>
      </c>
      <c r="E22" s="19" t="s">
        <v>42</v>
      </c>
      <c r="F22" s="19">
        <v>1.2</v>
      </c>
      <c r="G22" s="19">
        <f>F22*D22</f>
        <v>452.052</v>
      </c>
      <c r="H22" s="22"/>
    </row>
    <row r="23" ht="24.95" customHeight="1" spans="1:8">
      <c r="A23" s="19">
        <v>3</v>
      </c>
      <c r="B23" s="19" t="s">
        <v>40</v>
      </c>
      <c r="C23" s="19" t="s">
        <v>44</v>
      </c>
      <c r="D23" s="19">
        <f>C4+C5+C6+C7+C8+C9+C10+C11</f>
        <v>1887.9</v>
      </c>
      <c r="E23" s="19" t="s">
        <v>42</v>
      </c>
      <c r="F23" s="19">
        <v>1.6</v>
      </c>
      <c r="G23" s="19">
        <f t="shared" ref="G23:G31" si="0">F23*D23</f>
        <v>3020.64</v>
      </c>
      <c r="H23" s="22"/>
    </row>
    <row r="24" ht="24.95" customHeight="1" spans="1:8">
      <c r="A24" s="19">
        <v>4</v>
      </c>
      <c r="B24" s="19" t="s">
        <v>43</v>
      </c>
      <c r="C24" s="19"/>
      <c r="D24" s="19">
        <f>D23*0.15</f>
        <v>283.185</v>
      </c>
      <c r="E24" s="19" t="s">
        <v>42</v>
      </c>
      <c r="F24" s="19">
        <v>1.6</v>
      </c>
      <c r="G24" s="19">
        <f t="shared" si="0"/>
        <v>453.096</v>
      </c>
      <c r="H24" s="22"/>
    </row>
    <row r="25" ht="24.95" customHeight="1" spans="1:8">
      <c r="A25" s="19">
        <v>5</v>
      </c>
      <c r="B25" s="19" t="s">
        <v>45</v>
      </c>
      <c r="C25" s="19" t="s">
        <v>46</v>
      </c>
      <c r="D25" s="19">
        <f>D3+D4+D5+D6+D7+D8+D9+D10+D11</f>
        <v>34</v>
      </c>
      <c r="E25" s="19" t="s">
        <v>47</v>
      </c>
      <c r="F25" s="19">
        <v>108</v>
      </c>
      <c r="G25" s="19">
        <f t="shared" si="0"/>
        <v>3672</v>
      </c>
      <c r="H25" s="22"/>
    </row>
    <row r="26" ht="24.95" customHeight="1" spans="1:8">
      <c r="A26" s="19">
        <v>6</v>
      </c>
      <c r="B26" s="19" t="s">
        <v>48</v>
      </c>
      <c r="C26" s="19" t="s">
        <v>49</v>
      </c>
      <c r="D26" s="19">
        <f>F3+F4+F5+F6+F7+F8+F9+F10+F11</f>
        <v>9</v>
      </c>
      <c r="E26" s="19" t="s">
        <v>47</v>
      </c>
      <c r="F26" s="19">
        <v>45</v>
      </c>
      <c r="G26" s="19">
        <f t="shared" si="0"/>
        <v>405</v>
      </c>
      <c r="H26" s="22"/>
    </row>
    <row r="27" ht="24.95" customHeight="1" spans="1:8">
      <c r="A27" s="19">
        <v>7</v>
      </c>
      <c r="B27" s="19" t="s">
        <v>50</v>
      </c>
      <c r="C27" s="19" t="s">
        <v>51</v>
      </c>
      <c r="D27" s="19">
        <f>G3+G4+G5+G6+G7+G8+G9+G10+G11+G12+G13</f>
        <v>420</v>
      </c>
      <c r="E27" s="19" t="s">
        <v>52</v>
      </c>
      <c r="F27" s="19">
        <v>3</v>
      </c>
      <c r="G27" s="19">
        <f t="shared" si="0"/>
        <v>1260</v>
      </c>
      <c r="H27" s="22"/>
    </row>
    <row r="28" ht="24.95" customHeight="1" spans="1:8">
      <c r="A28" s="19">
        <v>8</v>
      </c>
      <c r="B28" s="19" t="s">
        <v>53</v>
      </c>
      <c r="C28" s="19" t="s">
        <v>54</v>
      </c>
      <c r="D28" s="19">
        <v>1</v>
      </c>
      <c r="E28" s="19" t="s">
        <v>47</v>
      </c>
      <c r="F28" s="19">
        <v>3500</v>
      </c>
      <c r="G28" s="19">
        <f t="shared" si="0"/>
        <v>3500</v>
      </c>
      <c r="H28" s="22"/>
    </row>
    <row r="29" ht="24.95" customHeight="1" spans="1:8">
      <c r="A29" s="19">
        <v>9</v>
      </c>
      <c r="B29" s="19" t="s">
        <v>55</v>
      </c>
      <c r="C29" s="19" t="s">
        <v>56</v>
      </c>
      <c r="D29" s="19">
        <v>5</v>
      </c>
      <c r="E29" s="19" t="s">
        <v>57</v>
      </c>
      <c r="F29" s="19">
        <v>3750</v>
      </c>
      <c r="G29" s="19">
        <f t="shared" si="0"/>
        <v>18750</v>
      </c>
      <c r="H29" s="22"/>
    </row>
    <row r="30" ht="24.95" customHeight="1" spans="1:8">
      <c r="A30" s="19">
        <v>10</v>
      </c>
      <c r="B30" s="19" t="s">
        <v>58</v>
      </c>
      <c r="C30" s="19"/>
      <c r="D30" s="19">
        <v>1</v>
      </c>
      <c r="E30" s="19" t="s">
        <v>59</v>
      </c>
      <c r="F30" s="19">
        <v>5500</v>
      </c>
      <c r="G30" s="19">
        <f t="shared" si="0"/>
        <v>5500</v>
      </c>
      <c r="H30" s="22"/>
    </row>
    <row r="31" ht="24.95" customHeight="1" spans="1:8">
      <c r="A31" s="19">
        <v>11</v>
      </c>
      <c r="B31" s="19" t="s">
        <v>60</v>
      </c>
      <c r="C31" s="19"/>
      <c r="D31" s="19">
        <v>2</v>
      </c>
      <c r="E31" s="19" t="s">
        <v>61</v>
      </c>
      <c r="F31" s="19">
        <v>25</v>
      </c>
      <c r="G31" s="19">
        <f t="shared" si="0"/>
        <v>50</v>
      </c>
      <c r="H31" s="22"/>
    </row>
    <row r="32" ht="24.95" customHeight="1" spans="1:8">
      <c r="A32" s="19" t="s">
        <v>32</v>
      </c>
      <c r="B32" s="24" t="s">
        <v>62</v>
      </c>
      <c r="C32" s="25"/>
      <c r="D32" s="25"/>
      <c r="E32" s="25"/>
      <c r="F32" s="26"/>
      <c r="G32" s="19">
        <v>40076</v>
      </c>
      <c r="H32" s="22"/>
    </row>
  </sheetData>
  <mergeCells count="3">
    <mergeCell ref="A1:K1"/>
    <mergeCell ref="A19:G19"/>
    <mergeCell ref="B32:F32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5"/>
  <sheetViews>
    <sheetView tabSelected="1" zoomScale="70" zoomScaleNormal="70" workbookViewId="0">
      <selection activeCell="AD13" sqref="AD13"/>
    </sheetView>
  </sheetViews>
  <sheetFormatPr defaultColWidth="10.6272727272727" defaultRowHeight="21.95" customHeight="1" outlineLevelRow="4"/>
  <cols>
    <col min="1" max="1" width="6.25454545454545" style="4" customWidth="1"/>
    <col min="2" max="2" width="11" style="5" customWidth="1"/>
    <col min="3" max="3" width="15.3727272727273" style="5" customWidth="1"/>
    <col min="4" max="4" width="15" style="5" customWidth="1"/>
    <col min="5" max="5" width="14.3727272727273" style="5" customWidth="1"/>
    <col min="6" max="6" width="17.2545454545455" style="4" customWidth="1"/>
    <col min="7" max="7" width="29.7545454545455" style="4" customWidth="1"/>
    <col min="8" max="8" width="18.2545454545455" style="6" customWidth="1"/>
    <col min="9" max="9" width="16.3727272727273" style="7" customWidth="1"/>
    <col min="10" max="10" width="11.6272727272727" style="7" customWidth="1"/>
    <col min="11" max="11" width="10.5" style="6" customWidth="1"/>
    <col min="12" max="12" width="8.87272727272727" style="6" customWidth="1"/>
    <col min="13" max="13" width="7" style="6" customWidth="1"/>
    <col min="14" max="14" width="6.75454545454545" style="6" customWidth="1"/>
    <col min="15" max="15" width="8.62727272727273" style="6" customWidth="1"/>
    <col min="16" max="16" width="10.7545454545455" style="6" customWidth="1"/>
    <col min="17" max="17" width="11.3727272727273" style="6" customWidth="1"/>
    <col min="18" max="18" width="10" style="6" customWidth="1"/>
    <col min="19" max="19" width="11.2545454545455" style="6" customWidth="1"/>
    <col min="20" max="20" width="12.8727272727273" style="6" customWidth="1"/>
    <col min="21" max="21" width="15.2545454545455" style="6" customWidth="1"/>
    <col min="22" max="22" width="12.1272727272727" style="6" customWidth="1"/>
    <col min="23" max="23" width="9.25454545454545" style="6" customWidth="1"/>
    <col min="24" max="24" width="19" style="6" customWidth="1"/>
    <col min="25" max="25" width="19.7545454545455" style="6" customWidth="1"/>
    <col min="26" max="26" width="17.7545454545455" style="6" customWidth="1"/>
    <col min="27" max="27" width="18.7545454545455" style="6" customWidth="1"/>
    <col min="28" max="28" width="21.7545454545455" style="6" customWidth="1"/>
    <col min="29" max="29" width="14.7545454545455" style="6" customWidth="1"/>
    <col min="30" max="30" width="14.6272727272727" style="6" customWidth="1"/>
    <col min="31" max="31" width="8.75454545454545" style="6" customWidth="1"/>
    <col min="32" max="32" width="11.6272727272727" style="6" customWidth="1"/>
    <col min="33" max="33" width="12.8727272727273" style="6" customWidth="1"/>
    <col min="34" max="34" width="12.7545454545455" style="6" customWidth="1"/>
    <col min="35" max="35" width="16.2545454545455" style="6" customWidth="1"/>
    <col min="36" max="36" width="9.25454545454545" style="6" customWidth="1"/>
    <col min="37" max="37" width="9.62727272727273" style="6" customWidth="1"/>
    <col min="38" max="38" width="12.2545454545455" style="6" customWidth="1"/>
    <col min="39" max="39" width="12.1272727272727" style="6" customWidth="1"/>
    <col min="40" max="40" width="14.8727272727273" style="6" customWidth="1"/>
    <col min="41" max="41" width="15.7545454545455" style="6" customWidth="1"/>
    <col min="42" max="42" width="19.5" style="6" customWidth="1"/>
    <col min="43" max="43" width="15.8818181818182" style="6" customWidth="1"/>
    <col min="44" max="44" width="14.6272727272727" style="6" customWidth="1"/>
    <col min="45" max="45" width="19.5" style="6" customWidth="1"/>
    <col min="46" max="46" width="13.7545454545455" style="6" customWidth="1"/>
    <col min="47" max="47" width="10.8727272727273" style="6" customWidth="1"/>
    <col min="48" max="48" width="15.6272727272727" style="6" customWidth="1"/>
    <col min="49" max="49" width="15.1272727272727" style="6" customWidth="1"/>
    <col min="50" max="50" width="14.2545454545455" style="6" customWidth="1"/>
    <col min="51" max="51" width="17" style="6" customWidth="1"/>
    <col min="52" max="52" width="20.1272727272727" style="6" customWidth="1"/>
    <col min="53" max="53" width="22.7545454545455" style="6" customWidth="1"/>
    <col min="54" max="54" width="11.7545454545455" style="6" customWidth="1"/>
    <col min="55" max="55" width="12.5" style="6" customWidth="1"/>
    <col min="56" max="56" width="16.8727272727273" style="6" customWidth="1"/>
    <col min="57" max="57" width="11.7545454545455" style="6" customWidth="1"/>
    <col min="58" max="16384" width="10.6272727272727" style="6"/>
  </cols>
  <sheetData>
    <row r="1" s="1" customFormat="1" ht="36" customHeight="1" spans="1:57">
      <c r="A1" s="8" t="s">
        <v>63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</row>
    <row r="2" s="2" customFormat="1" ht="53.25" customHeight="1" spans="1:57">
      <c r="A2" s="10" t="s">
        <v>34</v>
      </c>
      <c r="B2" s="10" t="s">
        <v>64</v>
      </c>
      <c r="C2" s="10" t="s">
        <v>65</v>
      </c>
      <c r="D2" s="10" t="s">
        <v>66</v>
      </c>
      <c r="E2" s="10" t="s">
        <v>67</v>
      </c>
      <c r="F2" s="10" t="s">
        <v>68</v>
      </c>
      <c r="G2" s="10" t="s">
        <v>69</v>
      </c>
      <c r="H2" s="11" t="s">
        <v>70</v>
      </c>
      <c r="I2" s="11" t="s">
        <v>71</v>
      </c>
      <c r="J2" s="11" t="s">
        <v>72</v>
      </c>
      <c r="K2" s="11" t="s">
        <v>73</v>
      </c>
      <c r="L2" s="11" t="s">
        <v>74</v>
      </c>
      <c r="M2" s="11"/>
      <c r="N2" s="11"/>
      <c r="O2" s="11" t="s">
        <v>75</v>
      </c>
      <c r="P2" s="11" t="s">
        <v>76</v>
      </c>
      <c r="Q2" s="11" t="s">
        <v>77</v>
      </c>
      <c r="R2" s="11" t="s">
        <v>78</v>
      </c>
      <c r="S2" s="11" t="s">
        <v>79</v>
      </c>
      <c r="T2" s="11" t="s">
        <v>80</v>
      </c>
      <c r="U2" s="11" t="s">
        <v>81</v>
      </c>
      <c r="V2" s="11" t="s">
        <v>82</v>
      </c>
      <c r="W2" s="11" t="s">
        <v>83</v>
      </c>
      <c r="X2" s="11" t="s">
        <v>84</v>
      </c>
      <c r="Y2" s="11" t="s">
        <v>85</v>
      </c>
      <c r="Z2" s="11" t="s">
        <v>86</v>
      </c>
      <c r="AA2" s="11" t="s">
        <v>87</v>
      </c>
      <c r="AB2" s="11" t="s">
        <v>88</v>
      </c>
      <c r="AC2" s="11" t="s">
        <v>89</v>
      </c>
      <c r="AD2" s="11" t="s">
        <v>90</v>
      </c>
      <c r="AE2" s="11" t="s">
        <v>91</v>
      </c>
      <c r="AF2" s="11" t="s">
        <v>92</v>
      </c>
      <c r="AG2" s="11" t="s">
        <v>93</v>
      </c>
      <c r="AH2" s="11" t="s">
        <v>94</v>
      </c>
      <c r="AI2" s="11" t="s">
        <v>95</v>
      </c>
      <c r="AJ2" s="11" t="s">
        <v>96</v>
      </c>
      <c r="AK2" s="11" t="s">
        <v>97</v>
      </c>
      <c r="AL2" s="11" t="s">
        <v>98</v>
      </c>
      <c r="AM2" s="11" t="s">
        <v>99</v>
      </c>
      <c r="AN2" s="11" t="s">
        <v>100</v>
      </c>
      <c r="AO2" s="11" t="s">
        <v>101</v>
      </c>
      <c r="AP2" s="11" t="s">
        <v>102</v>
      </c>
      <c r="AQ2" s="11" t="s">
        <v>103</v>
      </c>
      <c r="AR2" s="11" t="s">
        <v>104</v>
      </c>
      <c r="AS2" s="11" t="s">
        <v>105</v>
      </c>
      <c r="AT2" s="11" t="s">
        <v>106</v>
      </c>
      <c r="AU2" s="11" t="s">
        <v>107</v>
      </c>
      <c r="AV2" s="11" t="s">
        <v>108</v>
      </c>
      <c r="AW2" s="11" t="s">
        <v>109</v>
      </c>
      <c r="AX2" s="11" t="s">
        <v>110</v>
      </c>
      <c r="AY2" s="11" t="s">
        <v>111</v>
      </c>
      <c r="AZ2" s="11" t="s">
        <v>112</v>
      </c>
      <c r="BA2" s="11" t="s">
        <v>113</v>
      </c>
      <c r="BB2" s="10" t="s">
        <v>114</v>
      </c>
      <c r="BC2" s="11" t="s">
        <v>115</v>
      </c>
      <c r="BD2" s="10" t="s">
        <v>116</v>
      </c>
      <c r="BE2" s="10" t="s">
        <v>11</v>
      </c>
    </row>
    <row r="3" s="2" customFormat="1" ht="53.25" customHeight="1" spans="1:57">
      <c r="A3" s="12"/>
      <c r="B3" s="12"/>
      <c r="C3" s="12"/>
      <c r="D3" s="12"/>
      <c r="E3" s="12"/>
      <c r="F3" s="12"/>
      <c r="G3" s="12"/>
      <c r="H3" s="13"/>
      <c r="I3" s="13"/>
      <c r="J3" s="13"/>
      <c r="K3" s="13"/>
      <c r="L3" s="13" t="s">
        <v>117</v>
      </c>
      <c r="M3" s="13" t="s">
        <v>118</v>
      </c>
      <c r="N3" s="13" t="s">
        <v>119</v>
      </c>
      <c r="O3" s="13"/>
      <c r="P3" s="13"/>
      <c r="Q3" s="13" t="s">
        <v>120</v>
      </c>
      <c r="R3" s="13"/>
      <c r="S3" s="13" t="s">
        <v>121</v>
      </c>
      <c r="T3" s="13" t="s">
        <v>122</v>
      </c>
      <c r="U3" s="13" t="s">
        <v>122</v>
      </c>
      <c r="V3" s="13" t="s">
        <v>122</v>
      </c>
      <c r="W3" s="13" t="s">
        <v>122</v>
      </c>
      <c r="X3" s="13" t="s">
        <v>122</v>
      </c>
      <c r="Y3" s="13" t="s">
        <v>122</v>
      </c>
      <c r="Z3" s="13" t="s">
        <v>122</v>
      </c>
      <c r="AA3" s="13" t="s">
        <v>122</v>
      </c>
      <c r="AB3" s="13" t="s">
        <v>122</v>
      </c>
      <c r="AC3" s="13" t="s">
        <v>122</v>
      </c>
      <c r="AD3" s="13" t="s">
        <v>122</v>
      </c>
      <c r="AE3" s="13" t="s">
        <v>122</v>
      </c>
      <c r="AF3" s="13" t="s">
        <v>122</v>
      </c>
      <c r="AG3" s="13" t="s">
        <v>122</v>
      </c>
      <c r="AH3" s="13" t="s">
        <v>122</v>
      </c>
      <c r="AI3" s="13" t="s">
        <v>122</v>
      </c>
      <c r="AJ3" s="13" t="s">
        <v>122</v>
      </c>
      <c r="AK3" s="13" t="s">
        <v>122</v>
      </c>
      <c r="AL3" s="13" t="s">
        <v>122</v>
      </c>
      <c r="AM3" s="13" t="s">
        <v>122</v>
      </c>
      <c r="AN3" s="13" t="s">
        <v>122</v>
      </c>
      <c r="AO3" s="13" t="s">
        <v>122</v>
      </c>
      <c r="AP3" s="13" t="s">
        <v>122</v>
      </c>
      <c r="AQ3" s="13" t="s">
        <v>122</v>
      </c>
      <c r="AR3" s="13" t="s">
        <v>122</v>
      </c>
      <c r="AS3" s="13" t="s">
        <v>122</v>
      </c>
      <c r="AT3" s="13" t="s">
        <v>123</v>
      </c>
      <c r="AU3" s="13" t="s">
        <v>124</v>
      </c>
      <c r="AV3" s="13" t="s">
        <v>125</v>
      </c>
      <c r="AW3" s="13" t="s">
        <v>125</v>
      </c>
      <c r="AX3" s="13" t="s">
        <v>125</v>
      </c>
      <c r="AY3" s="13" t="s">
        <v>125</v>
      </c>
      <c r="AZ3" s="13" t="s">
        <v>126</v>
      </c>
      <c r="BA3" s="13" t="s">
        <v>126</v>
      </c>
      <c r="BB3" s="13"/>
      <c r="BC3" s="13"/>
      <c r="BD3" s="13"/>
      <c r="BE3" s="13"/>
    </row>
    <row r="4" s="3" customFormat="1" ht="57.75" customHeight="1" spans="1:57">
      <c r="A4" s="14">
        <v>1</v>
      </c>
      <c r="B4" s="14" t="s">
        <v>127</v>
      </c>
      <c r="C4" s="14" t="s">
        <v>128</v>
      </c>
      <c r="D4" s="14" t="s">
        <v>129</v>
      </c>
      <c r="E4" s="14" t="s">
        <v>130</v>
      </c>
      <c r="F4" s="14" t="s">
        <v>131</v>
      </c>
      <c r="G4" s="14" t="s">
        <v>132</v>
      </c>
      <c r="H4" s="14">
        <v>115.4339</v>
      </c>
      <c r="I4" s="14">
        <v>40.3669</v>
      </c>
      <c r="J4" s="14">
        <v>80000</v>
      </c>
      <c r="K4" s="14">
        <v>30000</v>
      </c>
      <c r="L4" s="15">
        <v>2025</v>
      </c>
      <c r="M4" s="15">
        <v>2</v>
      </c>
      <c r="N4" s="15">
        <v>25</v>
      </c>
      <c r="O4" s="14">
        <v>5</v>
      </c>
      <c r="P4" s="14" t="s">
        <v>133</v>
      </c>
      <c r="Q4" s="14" t="s">
        <v>134</v>
      </c>
      <c r="R4" s="14" t="s">
        <v>133</v>
      </c>
      <c r="S4" s="14">
        <v>7.4</v>
      </c>
      <c r="T4" s="14">
        <v>110</v>
      </c>
      <c r="U4" s="14">
        <v>231</v>
      </c>
      <c r="V4" s="14">
        <v>20.5</v>
      </c>
      <c r="W4" s="14">
        <v>16</v>
      </c>
      <c r="X4" s="16" t="s">
        <v>135</v>
      </c>
      <c r="Y4" s="14">
        <v>0.0122</v>
      </c>
      <c r="Z4" s="14">
        <v>0.00146</v>
      </c>
      <c r="AA4" s="14">
        <v>0.00604</v>
      </c>
      <c r="AB4" s="14">
        <v>0.00284</v>
      </c>
      <c r="AC4" s="14" t="s">
        <v>136</v>
      </c>
      <c r="AD4" s="14" t="s">
        <v>137</v>
      </c>
      <c r="AE4" s="14">
        <v>0.8</v>
      </c>
      <c r="AF4" s="14">
        <v>3.61</v>
      </c>
      <c r="AG4" s="14" t="s">
        <v>138</v>
      </c>
      <c r="AH4" s="14" t="s">
        <v>139</v>
      </c>
      <c r="AI4" s="14" t="s">
        <v>138</v>
      </c>
      <c r="AJ4" s="14">
        <v>32.8</v>
      </c>
      <c r="AK4" s="14">
        <v>0.26</v>
      </c>
      <c r="AL4" s="14" t="s">
        <v>140</v>
      </c>
      <c r="AM4" s="14" t="s">
        <v>140</v>
      </c>
      <c r="AN4" s="14" t="s">
        <v>141</v>
      </c>
      <c r="AO4" s="14" t="s">
        <v>142</v>
      </c>
      <c r="AP4" s="14" t="s">
        <v>143</v>
      </c>
      <c r="AQ4" s="14" t="s">
        <v>144</v>
      </c>
      <c r="AR4" s="14" t="s">
        <v>145</v>
      </c>
      <c r="AS4" s="14">
        <v>0.00114</v>
      </c>
      <c r="AT4" s="14" t="s">
        <v>146</v>
      </c>
      <c r="AU4" s="14">
        <v>2</v>
      </c>
      <c r="AV4" s="14" t="s">
        <v>147</v>
      </c>
      <c r="AW4" s="14" t="s">
        <v>148</v>
      </c>
      <c r="AX4" s="14" t="s">
        <v>147</v>
      </c>
      <c r="AY4" s="14" t="s">
        <v>147</v>
      </c>
      <c r="AZ4" s="14" t="s">
        <v>149</v>
      </c>
      <c r="BA4" s="14">
        <v>0.127</v>
      </c>
      <c r="BB4" s="14" t="s">
        <v>133</v>
      </c>
      <c r="BC4" s="14" t="s">
        <v>133</v>
      </c>
      <c r="BD4" s="14" t="s">
        <v>150</v>
      </c>
      <c r="BE4" s="14"/>
    </row>
    <row r="5" s="3" customFormat="1" ht="57.75" customHeight="1" spans="1:57">
      <c r="A5" s="14">
        <v>2</v>
      </c>
      <c r="B5" s="14" t="s">
        <v>127</v>
      </c>
      <c r="C5" s="14" t="s">
        <v>128</v>
      </c>
      <c r="D5" s="14" t="s">
        <v>129</v>
      </c>
      <c r="E5" s="14" t="s">
        <v>151</v>
      </c>
      <c r="F5" s="14" t="s">
        <v>152</v>
      </c>
      <c r="G5" s="14" t="s">
        <v>153</v>
      </c>
      <c r="H5" s="14">
        <v>115.5131</v>
      </c>
      <c r="I5" s="14">
        <v>40.4819</v>
      </c>
      <c r="J5" s="14">
        <v>20000</v>
      </c>
      <c r="K5" s="14">
        <v>5000</v>
      </c>
      <c r="L5" s="15">
        <v>2025</v>
      </c>
      <c r="M5" s="15">
        <v>2</v>
      </c>
      <c r="N5" s="15">
        <v>25</v>
      </c>
      <c r="O5" s="14">
        <v>5</v>
      </c>
      <c r="P5" s="14" t="s">
        <v>133</v>
      </c>
      <c r="Q5" s="14" t="s">
        <v>134</v>
      </c>
      <c r="R5" s="14" t="s">
        <v>133</v>
      </c>
      <c r="S5" s="14">
        <v>7.3</v>
      </c>
      <c r="T5" s="14">
        <v>114</v>
      </c>
      <c r="U5" s="14">
        <v>228</v>
      </c>
      <c r="V5" s="14">
        <v>25.4</v>
      </c>
      <c r="W5" s="14">
        <v>18</v>
      </c>
      <c r="X5" s="14" t="s">
        <v>154</v>
      </c>
      <c r="Y5" s="14">
        <v>0.00039</v>
      </c>
      <c r="Z5" s="14">
        <v>0.00078</v>
      </c>
      <c r="AA5" s="14">
        <v>0.00604</v>
      </c>
      <c r="AB5" s="17">
        <v>0.0041</v>
      </c>
      <c r="AC5" s="14" t="s">
        <v>136</v>
      </c>
      <c r="AD5" s="14" t="s">
        <v>137</v>
      </c>
      <c r="AE5" s="14">
        <v>1.2</v>
      </c>
      <c r="AF5" s="14">
        <v>0.65</v>
      </c>
      <c r="AG5" s="14" t="s">
        <v>138</v>
      </c>
      <c r="AH5" s="14" t="s">
        <v>139</v>
      </c>
      <c r="AI5" s="14" t="s">
        <v>138</v>
      </c>
      <c r="AJ5" s="14">
        <v>13.9</v>
      </c>
      <c r="AK5" s="14">
        <v>0.22</v>
      </c>
      <c r="AL5" s="14" t="s">
        <v>140</v>
      </c>
      <c r="AM5" s="14" t="s">
        <v>140</v>
      </c>
      <c r="AN5" s="14" t="s">
        <v>141</v>
      </c>
      <c r="AO5" s="14" t="s">
        <v>142</v>
      </c>
      <c r="AP5" s="14" t="s">
        <v>143</v>
      </c>
      <c r="AQ5" s="14" t="s">
        <v>144</v>
      </c>
      <c r="AR5" s="14" t="s">
        <v>145</v>
      </c>
      <c r="AS5" s="14">
        <v>0.0001</v>
      </c>
      <c r="AT5" s="14" t="s">
        <v>146</v>
      </c>
      <c r="AU5" s="14">
        <v>2</v>
      </c>
      <c r="AV5" s="14" t="s">
        <v>147</v>
      </c>
      <c r="AW5" s="14" t="s">
        <v>148</v>
      </c>
      <c r="AX5" s="14" t="s">
        <v>147</v>
      </c>
      <c r="AY5" s="14" t="s">
        <v>147</v>
      </c>
      <c r="AZ5" s="14" t="s">
        <v>149</v>
      </c>
      <c r="BA5" s="14">
        <v>0.057</v>
      </c>
      <c r="BB5" s="14" t="s">
        <v>133</v>
      </c>
      <c r="BC5" s="14" t="s">
        <v>133</v>
      </c>
      <c r="BD5" s="14" t="s">
        <v>150</v>
      </c>
      <c r="BE5" s="14"/>
    </row>
  </sheetData>
  <mergeCells count="14"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BD2:BD3"/>
    <mergeCell ref="BE2:BE3"/>
  </mergeCells>
  <pageMargins left="0.511805555555556" right="0.393055555555556" top="0.590277777777778" bottom="0.747916666666667" header="0.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一期清单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u</cp:lastModifiedBy>
  <dcterms:created xsi:type="dcterms:W3CDTF">2015-01-15T16:55:00Z</dcterms:created>
  <dcterms:modified xsi:type="dcterms:W3CDTF">2025-03-21T02:45:09Z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2A5FF6ADC8434FAEB68003DD3B464A9D_13</vt:lpwstr>
  </property>
  <property fmtid="{D5CDD505-2E9C-101B-9397-08002B2CF9AE}" pid="3" name="KSOProductBuildVer">
    <vt:lpwstr>2052-12.1.0.19302</vt:lpwstr>
  </property>
</Properties>
</file>